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Sheet1!$A$1:$I$58</definedName>
  </definedNames>
  <calcPr calcId="144525"/>
</workbook>
</file>

<file path=xl/calcChain.xml><?xml version="1.0" encoding="utf-8"?>
<calcChain xmlns="http://schemas.openxmlformats.org/spreadsheetml/2006/main">
  <c r="H23" i="1" l="1"/>
  <c r="H11" i="1" l="1"/>
  <c r="I11" i="1"/>
  <c r="E11" i="1"/>
  <c r="F11" i="1"/>
  <c r="G11" i="1"/>
  <c r="I50" i="1"/>
  <c r="I45" i="1"/>
  <c r="I37" i="1"/>
  <c r="I28" i="1"/>
  <c r="I42" i="1" l="1"/>
  <c r="I41" i="1" s="1"/>
  <c r="H28" i="1" l="1"/>
  <c r="I20" i="1"/>
  <c r="I15" i="1"/>
  <c r="I23" i="1"/>
  <c r="I19" i="1" l="1"/>
  <c r="I13" i="1" l="1"/>
  <c r="I35" i="1"/>
  <c r="G50" i="1"/>
  <c r="G42" i="1"/>
  <c r="F28" i="1"/>
  <c r="F45" i="1"/>
  <c r="G20" i="1"/>
  <c r="G45" i="1"/>
  <c r="E50" i="1"/>
  <c r="E45" i="1"/>
  <c r="E42" i="1"/>
  <c r="I57" i="1" l="1"/>
  <c r="I58" i="1" s="1"/>
  <c r="E41" i="1"/>
  <c r="F37" i="1"/>
  <c r="F50" i="1"/>
  <c r="G23" i="1"/>
  <c r="F15" i="1"/>
  <c r="G37" i="1"/>
  <c r="F20" i="1"/>
  <c r="G28" i="1"/>
  <c r="F23" i="1"/>
  <c r="G15" i="1"/>
  <c r="F42" i="1"/>
  <c r="G41" i="1"/>
  <c r="F41" i="1" l="1"/>
  <c r="G19" i="1"/>
  <c r="F19" i="1"/>
  <c r="E23" i="1" l="1"/>
  <c r="E15" i="1"/>
  <c r="E20" i="1"/>
  <c r="E28" i="1"/>
  <c r="E19" i="1" l="1"/>
  <c r="E13" i="1" l="1"/>
  <c r="H15" i="1"/>
  <c r="H37" i="1"/>
  <c r="H42" i="1"/>
  <c r="H45" i="1"/>
  <c r="H41" i="1" l="1"/>
  <c r="G35" i="1"/>
  <c r="G13" i="1"/>
  <c r="F35" i="1"/>
  <c r="F13" i="1"/>
  <c r="G57" i="1" l="1"/>
  <c r="F57" i="1"/>
  <c r="F58" i="1" l="1"/>
  <c r="G58" i="1"/>
  <c r="E35" i="1"/>
  <c r="E57" i="1" l="1"/>
  <c r="E58" i="1" l="1"/>
  <c r="H20" i="1"/>
  <c r="H19" i="1" l="1"/>
  <c r="H50" i="1"/>
  <c r="H35" i="1" l="1"/>
  <c r="H13" i="1"/>
  <c r="H57" i="1" l="1"/>
  <c r="H58" i="1" l="1"/>
</calcChain>
</file>

<file path=xl/sharedStrings.xml><?xml version="1.0" encoding="utf-8"?>
<sst xmlns="http://schemas.openxmlformats.org/spreadsheetml/2006/main" count="68" uniqueCount="37">
  <si>
    <t>(MILLIONS OF BAHT)</t>
  </si>
  <si>
    <t xml:space="preserve">A. NON FINANCIAL ACCOUNT </t>
  </si>
  <si>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</si>
  <si>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</si>
  <si>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</si>
  <si>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</si>
  <si>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</si>
  <si>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</si>
  <si>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</si>
  <si>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</si>
  <si>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</si>
  <si>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</si>
  <si>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</si>
  <si>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</si>
  <si>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</si>
  <si>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</si>
  <si>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</si>
  <si>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</si>
  <si>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</si>
  <si>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</si>
  <si>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</si>
  <si>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</si>
  <si>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</si>
  <si>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</si>
  <si>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</si>
  <si>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7. OTHER ACCOUNTS RECEIVABLE</t>
  </si>
  <si>
    <t>7. OTHER ACCOUNTS PAYABLE</t>
  </si>
  <si>
    <t>TABLE 2.8  OTHER FINANCIAL CORPORATIONS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</si>
  <si>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</si>
  <si>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</si>
  <si>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</si>
  <si>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</si>
  <si>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</si>
  <si>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5. SHARES AND OTHER EQUITY</t>
  </si>
  <si>
    <t>III. FINANCIAL SURPLUS OR DEFICIT (I-II)</t>
  </si>
  <si>
    <t>n/a</t>
  </si>
  <si>
    <t>-81-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</si>
</sst>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_ ;[Red]\-#,##0\ "/>
    <numFmt numFmtId="165" formatCode="#,##0;\(#,##0\)"/>
  </numFmts>
  <fonts count="10">
    <font>
      <sz val="10"/>
      <name val="Arial"/>
      <charset val="222"/>
    </font>
    <font>
      <sz val="10"/>
      <name val="Arial"/>
      <family val="2"/>
    </font>
    <font>
      <sz val="13"/>
      <name val="Tahoma"/>
      <family val="2"/>
    </font>
    <font>
      <b/>
      <sz val="13"/>
      <name val="Tahoma"/>
      <family val="2"/>
    </font>
    <font>
      <i/>
      <sz val="13"/>
      <color indexed="50"/>
      <name val="Tahoma"/>
      <family val="2"/>
    </font>
    <font>
      <sz val="8"/>
      <name val="Arial"/>
      <family val="2"/>
    </font>
    <font>
      <b/>
      <sz val="13"/>
      <color indexed="9"/>
      <name val="Tahoma"/>
      <family val="2"/>
    </font>
    <font>
      <b/>
      <sz val="13"/>
      <color theme="0"/>
      <name val="Tahoma"/>
      <family val="2"/>
    </font>
    <font>
      <sz val="13"/>
      <color theme="0"/>
      <name val="Tahoma"/>
      <family val="2"/>
    </font>
    <font>
      <sz val="28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3" fontId="2" fillId="0" borderId="0" xfId="0" applyNumberFormat="1" applyFont="1" applyBorder="1"/>
    <xf numFmtId="164" fontId="2" fillId="0" borderId="0" xfId="0" applyNumberFormat="1" applyFont="1" applyAlignment="1">
      <alignment horizontal="right"/>
    </xf>
    <xf numFmtId="3" fontId="3" fillId="0" borderId="0" xfId="0" applyNumberFormat="1" applyFont="1" applyBorder="1"/>
    <xf numFmtId="3" fontId="2" fillId="0" borderId="0" xfId="0" applyNumberFormat="1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left" indent="2"/>
    </xf>
    <xf numFmtId="37" fontId="2" fillId="0" borderId="0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" fillId="0" borderId="0" xfId="0" applyNumberFormat="1" applyFont="1"/>
    <xf numFmtId="37" fontId="3" fillId="0" borderId="0" xfId="1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left" vertical="center"/>
    </xf>
    <xf numFmtId="37" fontId="2" fillId="0" borderId="0" xfId="1" applyNumberFormat="1" applyFont="1" applyBorder="1" applyAlignment="1">
      <alignment vertical="center"/>
    </xf>
    <xf numFmtId="3" fontId="2" fillId="0" borderId="0" xfId="0" quotePrefix="1" applyNumberFormat="1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left" vertical="center" indent="2"/>
    </xf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3" fontId="2" fillId="0" borderId="0" xfId="0" applyNumberFormat="1" applyFont="1" applyBorder="1" applyAlignment="1"/>
    <xf numFmtId="3" fontId="3" fillId="2" borderId="0" xfId="0" applyNumberFormat="1" applyFont="1" applyFill="1" applyBorder="1" applyAlignment="1">
      <alignment vertical="center"/>
    </xf>
    <xf numFmtId="37" fontId="3" fillId="2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/>
    <xf numFmtId="3" fontId="3" fillId="0" borderId="0" xfId="0" applyNumberFormat="1" applyFont="1" applyBorder="1" applyAlignment="1"/>
    <xf numFmtId="37" fontId="3" fillId="0" borderId="0" xfId="0" applyNumberFormat="1" applyFont="1" applyBorder="1" applyAlignment="1"/>
    <xf numFmtId="0" fontId="0" fillId="0" borderId="0" xfId="0" applyAlignment="1"/>
    <xf numFmtId="37" fontId="3" fillId="2" borderId="0" xfId="1" applyNumberFormat="1" applyFont="1" applyFill="1" applyBorder="1" applyAlignment="1">
      <alignment vertical="center"/>
    </xf>
    <xf numFmtId="3" fontId="3" fillId="2" borderId="0" xfId="0" applyNumberFormat="1" applyFont="1" applyFill="1" applyBorder="1"/>
    <xf numFmtId="3" fontId="3" fillId="2" borderId="1" xfId="0" quotePrefix="1" applyNumberFormat="1" applyFont="1" applyFill="1" applyBorder="1" applyAlignment="1">
      <alignment horizontal="left" vertical="center"/>
    </xf>
    <xf numFmtId="3" fontId="3" fillId="2" borderId="1" xfId="0" applyNumberFormat="1" applyFont="1" applyFill="1" applyBorder="1"/>
    <xf numFmtId="37" fontId="3" fillId="2" borderId="1" xfId="1" applyNumberFormat="1" applyFont="1" applyFill="1" applyBorder="1" applyAlignment="1">
      <alignment vertical="center"/>
    </xf>
    <xf numFmtId="3" fontId="2" fillId="0" borderId="0" xfId="0" quotePrefix="1" applyNumberFormat="1" applyFont="1" applyFill="1" applyBorder="1" applyAlignment="1">
      <alignment horizontal="right" vertical="center"/>
    </xf>
    <xf numFmtId="37" fontId="6" fillId="0" borderId="0" xfId="1" applyNumberFormat="1" applyFont="1" applyBorder="1" applyAlignment="1">
      <alignment vertical="center"/>
    </xf>
    <xf numFmtId="3" fontId="2" fillId="0" borderId="0" xfId="0" quotePrefix="1" applyNumberFormat="1" applyFont="1" applyAlignment="1">
      <alignment horizontal="center" vertical="top"/>
    </xf>
    <xf numFmtId="0" fontId="3" fillId="3" borderId="2" xfId="0" applyNumberFormat="1" applyFont="1" applyFill="1" applyBorder="1" applyAlignment="1">
      <alignment horizontal="right" vertical="center"/>
    </xf>
    <xf numFmtId="37" fontId="2" fillId="0" borderId="0" xfId="1" applyNumberFormat="1" applyFont="1" applyFill="1" applyBorder="1" applyAlignment="1">
      <alignment vertical="center"/>
    </xf>
    <xf numFmtId="37" fontId="7" fillId="0" borderId="0" xfId="1" applyNumberFormat="1" applyFont="1" applyBorder="1" applyAlignment="1">
      <alignment vertical="center"/>
    </xf>
    <xf numFmtId="37" fontId="8" fillId="0" borderId="0" xfId="0" applyNumberFormat="1" applyFont="1" applyBorder="1" applyAlignment="1">
      <alignment vertical="center"/>
    </xf>
    <xf numFmtId="37" fontId="8" fillId="0" borderId="0" xfId="1" applyNumberFormat="1" applyFont="1" applyBorder="1" applyAlignment="1">
      <alignment vertical="center"/>
    </xf>
    <xf numFmtId="37" fontId="2" fillId="0" borderId="0" xfId="1" applyNumberFormat="1" applyFont="1" applyBorder="1" applyAlignment="1">
      <alignment horizontal="right" vertical="center"/>
    </xf>
    <xf numFmtId="3" fontId="3" fillId="0" borderId="0" xfId="0" applyNumberFormat="1" applyFont="1" applyAlignment="1">
      <alignment horizontal="center" vertical="center"/>
    </xf>
    <xf numFmtId="165" fontId="9" fillId="0" borderId="0" xfId="0" quotePrefix="1" applyNumberFormat="1" applyFont="1" applyAlignment="1">
      <alignment horizontal="center" vertical="center"/>
    </xf>
    <xf numFmtId="3" fontId="3" fillId="3" borderId="2" xfId="0" applyNumberFormat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4-58/SECTORING/SECTORING%202014/FINANCIAL%20SECTOR/FINANCIAL%202014/&#3588;&#3619;&#3633;&#3657;&#3591;&#3607;&#3637;&#3656;%203%20Reconcile%20with%20real%20sector/FIN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4"/>
      <sheetName val="FIN 2014"/>
    </sheetNames>
    <sheetDataSet>
      <sheetData sheetId="0">
        <row r="6">
          <cell r="F6">
            <v>0</v>
          </cell>
        </row>
        <row r="15">
          <cell r="F15">
            <v>290024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"/>
  <sheetViews>
    <sheetView tabSelected="1" zoomScale="65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E14" sqref="E14"/>
    </sheetView>
  </sheetViews>
  <sheetFormatPr defaultRowHeight="12.75"/>
  <cols>
    <col min="1" max="3" width="4.7109375" customWidth="1"/>
    <col min="4" max="4" width="55.7109375" customWidth="1"/>
    <col min="5" max="9" width="20.7109375" customWidth="1"/>
  </cols>
  <sheetData>
    <row r="1" spans="1:11" ht="24.95" customHeight="1">
      <c r="A1" s="43" t="s">
        <v>36</v>
      </c>
      <c r="B1" s="43"/>
      <c r="C1" s="43"/>
      <c r="D1" s="43"/>
      <c r="E1" s="43"/>
      <c r="F1" s="43"/>
      <c r="G1" s="43"/>
      <c r="H1" s="43"/>
      <c r="I1" s="43"/>
    </row>
    <row r="2" spans="1:11" ht="24.95" customHeight="1">
      <c r="A2" s="35"/>
      <c r="B2" s="35"/>
      <c r="C2" s="35"/>
      <c r="D2" s="35"/>
      <c r="E2" s="35"/>
      <c r="F2" s="35"/>
      <c r="G2" s="35"/>
      <c r="H2" s="35"/>
      <c r="I2" s="35"/>
    </row>
    <row r="3" spans="1:11" ht="24.95" customHeight="1">
      <c r="A3" s="42" t="s">
        <v>27</v>
      </c>
      <c r="B3" s="42"/>
      <c r="C3" s="42"/>
      <c r="D3" s="42"/>
      <c r="E3" s="42"/>
      <c r="F3" s="42"/>
      <c r="G3" s="42"/>
      <c r="H3" s="42"/>
      <c r="I3" s="42"/>
    </row>
    <row r="4" spans="1:11" ht="24.95" customHeight="1">
      <c r="A4" s="1"/>
      <c r="B4" s="1"/>
      <c r="C4" s="1"/>
      <c r="D4" s="1"/>
      <c r="E4" s="2"/>
      <c r="F4" s="2"/>
      <c r="G4" s="2"/>
      <c r="H4" s="2"/>
      <c r="I4" s="2" t="s">
        <v>0</v>
      </c>
    </row>
    <row r="5" spans="1:11" ht="30" customHeight="1">
      <c r="A5" s="44"/>
      <c r="B5" s="44"/>
      <c r="C5" s="44"/>
      <c r="D5" s="44"/>
      <c r="E5" s="36">
        <v>2011</v>
      </c>
      <c r="F5" s="36">
        <v>2012</v>
      </c>
      <c r="G5" s="36">
        <v>2013</v>
      </c>
      <c r="H5" s="36">
        <v>2014</v>
      </c>
      <c r="I5" s="36">
        <v>2015</v>
      </c>
    </row>
    <row r="6" spans="1:11" ht="24.95" customHeight="1">
      <c r="A6" s="3" t="s">
        <v>1</v>
      </c>
      <c r="B6" s="3"/>
      <c r="C6" s="4"/>
      <c r="D6" s="4"/>
      <c r="E6" s="5"/>
      <c r="F6" s="5"/>
      <c r="G6" s="5"/>
      <c r="H6" s="5"/>
      <c r="I6" s="5"/>
    </row>
    <row r="7" spans="1:11" ht="24.95" customHeight="1">
      <c r="A7" s="21" t="s">
        <v>2</v>
      </c>
      <c r="B7" s="6"/>
      <c r="C7" s="4"/>
      <c r="D7" s="4"/>
      <c r="E7" s="7">
        <v>78479</v>
      </c>
      <c r="F7" s="7">
        <v>343034</v>
      </c>
      <c r="G7" s="7">
        <v>-129239</v>
      </c>
      <c r="H7" s="7">
        <v>521632</v>
      </c>
      <c r="I7" s="7">
        <v>35290</v>
      </c>
      <c r="K7" s="7"/>
    </row>
    <row r="8" spans="1:11" ht="24.95" customHeight="1">
      <c r="A8" s="21" t="s">
        <v>3</v>
      </c>
      <c r="B8" s="6"/>
      <c r="C8" s="4"/>
      <c r="D8" s="4"/>
      <c r="E8" s="7">
        <v>36428</v>
      </c>
      <c r="F8" s="7">
        <v>86271</v>
      </c>
      <c r="G8" s="7">
        <v>66164</v>
      </c>
      <c r="H8" s="7">
        <v>50473</v>
      </c>
      <c r="I8" s="7">
        <v>57218</v>
      </c>
      <c r="K8" s="7"/>
    </row>
    <row r="9" spans="1:11" ht="24.95" customHeight="1">
      <c r="A9" s="21" t="s">
        <v>4</v>
      </c>
      <c r="B9" s="6"/>
      <c r="C9" s="4"/>
      <c r="D9" s="4"/>
      <c r="E9" s="7">
        <v>471</v>
      </c>
      <c r="F9" s="7">
        <v>496</v>
      </c>
      <c r="G9" s="7">
        <v>3043</v>
      </c>
      <c r="H9" s="7">
        <v>216</v>
      </c>
      <c r="I9" s="7">
        <v>737</v>
      </c>
      <c r="K9" s="7"/>
    </row>
    <row r="10" spans="1:11" ht="24.95" customHeight="1">
      <c r="A10" s="21" t="s">
        <v>5</v>
      </c>
      <c r="B10" s="6"/>
      <c r="C10" s="4"/>
      <c r="D10" s="4"/>
      <c r="E10" s="39">
        <v>0</v>
      </c>
      <c r="F10" s="39">
        <v>0</v>
      </c>
      <c r="G10" s="39">
        <v>0</v>
      </c>
      <c r="H10" s="39">
        <v>0</v>
      </c>
      <c r="I10" s="39"/>
      <c r="K10" s="39"/>
    </row>
    <row r="11" spans="1:11" ht="24.95" customHeight="1">
      <c r="A11" s="22" t="s">
        <v>6</v>
      </c>
      <c r="B11" s="22"/>
      <c r="C11" s="22"/>
      <c r="D11" s="22"/>
      <c r="E11" s="23">
        <f t="shared" ref="E11:G11" si="0">E7-E8-E9-E10</f>
        <v>41580</v>
      </c>
      <c r="F11" s="23">
        <f t="shared" si="0"/>
        <v>256267</v>
      </c>
      <c r="G11" s="23">
        <f t="shared" si="0"/>
        <v>-198446</v>
      </c>
      <c r="H11" s="23">
        <f>H7-H8-H9-H10</f>
        <v>470943</v>
      </c>
      <c r="I11" s="23">
        <f>I7-I8-I9-I10</f>
        <v>-22665</v>
      </c>
      <c r="K11" s="23"/>
    </row>
    <row r="12" spans="1:11" s="27" customFormat="1" ht="30" customHeight="1">
      <c r="A12" s="24" t="s">
        <v>7</v>
      </c>
      <c r="B12" s="25"/>
      <c r="C12" s="25"/>
      <c r="D12" s="25"/>
      <c r="E12" s="26"/>
      <c r="F12" s="26"/>
      <c r="G12" s="26"/>
      <c r="H12" s="26"/>
      <c r="I12" s="26"/>
      <c r="K12" s="26"/>
    </row>
    <row r="13" spans="1:11" ht="24.95" customHeight="1">
      <c r="A13" s="22" t="s">
        <v>31</v>
      </c>
      <c r="B13" s="22"/>
      <c r="C13" s="22"/>
      <c r="D13" s="22"/>
      <c r="E13" s="28">
        <f>+E14+E15+E19+E28+E32+E33+E34</f>
        <v>932190</v>
      </c>
      <c r="F13" s="28">
        <f t="shared" ref="F13:I13" si="1">+F14+F15+F19+F28+F32+F33+F34</f>
        <v>1189597</v>
      </c>
      <c r="G13" s="28">
        <f t="shared" si="1"/>
        <v>282388</v>
      </c>
      <c r="H13" s="28">
        <f t="shared" si="1"/>
        <v>1495467</v>
      </c>
      <c r="I13" s="28">
        <f t="shared" si="1"/>
        <v>510615</v>
      </c>
      <c r="K13" s="28"/>
    </row>
    <row r="14" spans="1:11" ht="24.95" customHeight="1">
      <c r="A14" s="10"/>
      <c r="B14" s="8" t="s">
        <v>29</v>
      </c>
      <c r="C14" s="8"/>
      <c r="D14" s="8"/>
      <c r="E14" s="40">
        <v>0</v>
      </c>
      <c r="F14" s="40">
        <v>0</v>
      </c>
      <c r="G14" s="34">
        <v>0</v>
      </c>
      <c r="H14" s="34">
        <v>0</v>
      </c>
      <c r="I14" s="34">
        <v>0</v>
      </c>
      <c r="K14" s="34"/>
    </row>
    <row r="15" spans="1:11" ht="24.95" customHeight="1">
      <c r="A15" s="10"/>
      <c r="B15" s="8" t="s">
        <v>8</v>
      </c>
      <c r="C15" s="8"/>
      <c r="D15" s="8"/>
      <c r="E15" s="11">
        <f t="shared" ref="E15:H15" si="2">SUM(E16:E18)</f>
        <v>133214</v>
      </c>
      <c r="F15" s="11">
        <f t="shared" si="2"/>
        <v>477420</v>
      </c>
      <c r="G15" s="11">
        <f t="shared" si="2"/>
        <v>188292</v>
      </c>
      <c r="H15" s="11">
        <f t="shared" si="2"/>
        <v>231128</v>
      </c>
      <c r="I15" s="11">
        <f>SUM(I16:I18)</f>
        <v>-174810</v>
      </c>
      <c r="K15" s="11"/>
    </row>
    <row r="16" spans="1:11" ht="24.95" customHeight="1">
      <c r="A16" s="10"/>
      <c r="B16" s="10"/>
      <c r="C16" s="12" t="s">
        <v>9</v>
      </c>
      <c r="D16" s="8"/>
      <c r="E16" s="13">
        <v>8403</v>
      </c>
      <c r="F16" s="13">
        <v>-14726</v>
      </c>
      <c r="G16" s="13">
        <v>102</v>
      </c>
      <c r="H16" s="13">
        <v>4786</v>
      </c>
      <c r="I16" s="13">
        <v>-360</v>
      </c>
      <c r="K16" s="13"/>
    </row>
    <row r="17" spans="1:11" ht="24.95" customHeight="1">
      <c r="A17" s="10"/>
      <c r="B17" s="10"/>
      <c r="C17" s="15" t="s">
        <v>10</v>
      </c>
      <c r="D17" s="8"/>
      <c r="E17" s="13">
        <v>97542</v>
      </c>
      <c r="F17" s="13">
        <v>12094</v>
      </c>
      <c r="G17" s="13">
        <v>6283</v>
      </c>
      <c r="H17" s="13">
        <v>7488</v>
      </c>
      <c r="I17" s="13">
        <v>-3484</v>
      </c>
      <c r="K17" s="13"/>
    </row>
    <row r="18" spans="1:11" ht="24.95" customHeight="1">
      <c r="A18" s="10"/>
      <c r="B18" s="10"/>
      <c r="C18" s="15" t="s">
        <v>11</v>
      </c>
      <c r="D18" s="8"/>
      <c r="E18" s="13">
        <v>27269</v>
      </c>
      <c r="F18" s="13">
        <v>480052</v>
      </c>
      <c r="G18" s="13">
        <v>181907</v>
      </c>
      <c r="H18" s="13">
        <v>218854</v>
      </c>
      <c r="I18" s="13">
        <v>-170966</v>
      </c>
      <c r="K18" s="13"/>
    </row>
    <row r="19" spans="1:11" ht="24.95" customHeight="1">
      <c r="A19" s="10"/>
      <c r="B19" s="9" t="s">
        <v>12</v>
      </c>
      <c r="C19" s="9"/>
      <c r="D19" s="8"/>
      <c r="E19" s="11">
        <f t="shared" ref="E19:I19" si="3">+E20+E23</f>
        <v>249994</v>
      </c>
      <c r="F19" s="11">
        <f t="shared" si="3"/>
        <v>166451</v>
      </c>
      <c r="G19" s="11">
        <f t="shared" si="3"/>
        <v>58347</v>
      </c>
      <c r="H19" s="11">
        <f t="shared" si="3"/>
        <v>597104</v>
      </c>
      <c r="I19" s="11">
        <f t="shared" si="3"/>
        <v>632109</v>
      </c>
      <c r="K19" s="11"/>
    </row>
    <row r="20" spans="1:11" ht="24.95" customHeight="1">
      <c r="A20" s="10"/>
      <c r="B20" s="10"/>
      <c r="C20" s="15" t="s">
        <v>13</v>
      </c>
      <c r="D20" s="8"/>
      <c r="E20" s="13">
        <f t="shared" ref="E20:I20" si="4">SUM(E21:E22)</f>
        <v>213031</v>
      </c>
      <c r="F20" s="13">
        <f t="shared" si="4"/>
        <v>-88199</v>
      </c>
      <c r="G20" s="13">
        <f t="shared" si="4"/>
        <v>90745</v>
      </c>
      <c r="H20" s="13">
        <f t="shared" si="4"/>
        <v>307080</v>
      </c>
      <c r="I20" s="13">
        <f t="shared" si="4"/>
        <v>297582</v>
      </c>
      <c r="K20" s="13"/>
    </row>
    <row r="21" spans="1:11" ht="24.95" customHeight="1">
      <c r="A21" s="10"/>
      <c r="B21" s="10"/>
      <c r="C21" s="10"/>
      <c r="D21" s="14" t="s">
        <v>14</v>
      </c>
      <c r="E21" s="13">
        <v>277175</v>
      </c>
      <c r="F21" s="13">
        <v>-88199</v>
      </c>
      <c r="G21" s="13">
        <v>57396</v>
      </c>
      <c r="H21" s="13">
        <v>313826</v>
      </c>
      <c r="I21" s="13">
        <v>269627</v>
      </c>
      <c r="K21" s="13"/>
    </row>
    <row r="22" spans="1:11" ht="24.95" customHeight="1">
      <c r="A22" s="10"/>
      <c r="B22" s="10"/>
      <c r="C22" s="10"/>
      <c r="D22" s="14" t="s">
        <v>15</v>
      </c>
      <c r="E22" s="13">
        <v>-64144</v>
      </c>
      <c r="F22" s="40">
        <v>0</v>
      </c>
      <c r="G22" s="13">
        <v>33349</v>
      </c>
      <c r="H22" s="13">
        <v>-6746</v>
      </c>
      <c r="I22" s="13">
        <v>27955</v>
      </c>
      <c r="K22" s="13"/>
    </row>
    <row r="23" spans="1:11" ht="24.95" customHeight="1">
      <c r="A23" s="10"/>
      <c r="B23" s="10"/>
      <c r="C23" s="15" t="s">
        <v>30</v>
      </c>
      <c r="D23" s="8"/>
      <c r="E23" s="13">
        <f t="shared" ref="E23:G23" si="5">SUM(E24:E27)</f>
        <v>36963</v>
      </c>
      <c r="F23" s="13">
        <f t="shared" si="5"/>
        <v>254650</v>
      </c>
      <c r="G23" s="13">
        <f t="shared" si="5"/>
        <v>-32398</v>
      </c>
      <c r="H23" s="13">
        <f>[1]FIN2014!$F15</f>
        <v>290024</v>
      </c>
      <c r="I23" s="13">
        <f>SUM(I24:I27)</f>
        <v>334527</v>
      </c>
      <c r="K23" s="13"/>
    </row>
    <row r="24" spans="1:11" ht="24.95" customHeight="1">
      <c r="A24" s="10"/>
      <c r="B24" s="10"/>
      <c r="C24" s="10"/>
      <c r="D24" s="14" t="s">
        <v>16</v>
      </c>
      <c r="E24" s="13">
        <v>121542</v>
      </c>
      <c r="F24" s="13">
        <v>161519</v>
      </c>
      <c r="G24" s="13">
        <v>64297</v>
      </c>
      <c r="H24" s="13">
        <v>285309</v>
      </c>
      <c r="I24" s="13">
        <v>206094</v>
      </c>
      <c r="K24" s="13"/>
    </row>
    <row r="25" spans="1:11" ht="24.95" customHeight="1">
      <c r="A25" s="10"/>
      <c r="B25" s="10"/>
      <c r="C25" s="10"/>
      <c r="D25" s="14" t="s">
        <v>17</v>
      </c>
      <c r="E25" s="13">
        <v>19600</v>
      </c>
      <c r="F25" s="13">
        <v>8349</v>
      </c>
      <c r="G25" s="13">
        <v>-9783</v>
      </c>
      <c r="H25" s="13">
        <v>4602</v>
      </c>
      <c r="I25" s="13">
        <v>6958</v>
      </c>
      <c r="K25" s="13"/>
    </row>
    <row r="26" spans="1:11" ht="24.95" customHeight="1">
      <c r="A26" s="10"/>
      <c r="B26" s="10"/>
      <c r="C26" s="10"/>
      <c r="D26" s="14" t="s">
        <v>18</v>
      </c>
      <c r="E26" s="13">
        <v>32423</v>
      </c>
      <c r="F26" s="41" t="s">
        <v>35</v>
      </c>
      <c r="G26" s="41" t="s">
        <v>35</v>
      </c>
      <c r="H26" s="41" t="s">
        <v>35</v>
      </c>
      <c r="I26" s="41" t="s">
        <v>35</v>
      </c>
      <c r="K26" s="41"/>
    </row>
    <row r="27" spans="1:11" ht="24.95" customHeight="1">
      <c r="A27" s="16"/>
      <c r="B27" s="16"/>
      <c r="C27" s="10"/>
      <c r="D27" s="14" t="s">
        <v>19</v>
      </c>
      <c r="E27" s="13">
        <v>-136602</v>
      </c>
      <c r="F27" s="13">
        <v>84782</v>
      </c>
      <c r="G27" s="13">
        <v>-86912</v>
      </c>
      <c r="H27" s="13">
        <v>113</v>
      </c>
      <c r="I27" s="13">
        <v>121475</v>
      </c>
      <c r="K27" s="13"/>
    </row>
    <row r="28" spans="1:11" ht="24.95" customHeight="1">
      <c r="A28" s="10"/>
      <c r="B28" s="9" t="s">
        <v>20</v>
      </c>
      <c r="C28" s="9"/>
      <c r="D28" s="8"/>
      <c r="E28" s="11">
        <f t="shared" ref="E28:I28" si="6">SUM(E29:E31)</f>
        <v>36689</v>
      </c>
      <c r="F28" s="11">
        <f t="shared" si="6"/>
        <v>259174</v>
      </c>
      <c r="G28" s="11">
        <f t="shared" si="6"/>
        <v>-6217</v>
      </c>
      <c r="H28" s="11">
        <f t="shared" si="6"/>
        <v>104508</v>
      </c>
      <c r="I28" s="11">
        <f t="shared" si="6"/>
        <v>-13005</v>
      </c>
      <c r="K28" s="11"/>
    </row>
    <row r="29" spans="1:11" ht="24.95" customHeight="1">
      <c r="A29" s="10"/>
      <c r="B29" s="10"/>
      <c r="C29" s="14" t="s">
        <v>21</v>
      </c>
      <c r="D29" s="8"/>
      <c r="E29" s="13">
        <v>-439</v>
      </c>
      <c r="F29" s="13">
        <v>1516</v>
      </c>
      <c r="G29" s="13">
        <v>-299</v>
      </c>
      <c r="H29" s="13">
        <v>-158</v>
      </c>
      <c r="I29" s="13">
        <v>-80</v>
      </c>
      <c r="K29" s="13"/>
    </row>
    <row r="30" spans="1:11" ht="24.95" customHeight="1">
      <c r="A30" s="10"/>
      <c r="B30" s="10"/>
      <c r="C30" s="14" t="s">
        <v>22</v>
      </c>
      <c r="D30" s="8"/>
      <c r="E30" s="13">
        <v>-103</v>
      </c>
      <c r="F30" s="41" t="s">
        <v>35</v>
      </c>
      <c r="G30" s="41" t="s">
        <v>35</v>
      </c>
      <c r="H30" s="41" t="s">
        <v>35</v>
      </c>
      <c r="I30" s="41" t="s">
        <v>35</v>
      </c>
      <c r="K30" s="41"/>
    </row>
    <row r="31" spans="1:11" ht="24.95" customHeight="1">
      <c r="A31" s="17"/>
      <c r="B31" s="17"/>
      <c r="C31" s="14" t="s">
        <v>23</v>
      </c>
      <c r="D31" s="8"/>
      <c r="E31" s="13">
        <v>37231</v>
      </c>
      <c r="F31" s="13">
        <v>257658</v>
      </c>
      <c r="G31" s="13">
        <v>-5918</v>
      </c>
      <c r="H31" s="13">
        <v>104666</v>
      </c>
      <c r="I31" s="13">
        <v>-12925</v>
      </c>
      <c r="K31" s="13"/>
    </row>
    <row r="32" spans="1:11" ht="24.95" customHeight="1">
      <c r="A32" s="10"/>
      <c r="B32" s="9" t="s">
        <v>33</v>
      </c>
      <c r="C32" s="18"/>
      <c r="D32" s="3"/>
      <c r="E32" s="11">
        <v>36024</v>
      </c>
      <c r="F32" s="11">
        <v>343434</v>
      </c>
      <c r="G32" s="11">
        <v>-46508</v>
      </c>
      <c r="H32" s="11">
        <v>387294</v>
      </c>
      <c r="I32" s="11">
        <v>-8394</v>
      </c>
      <c r="K32" s="11"/>
    </row>
    <row r="33" spans="1:11" ht="24.95" customHeight="1">
      <c r="A33" s="10"/>
      <c r="B33" s="19" t="s">
        <v>24</v>
      </c>
      <c r="C33" s="18"/>
      <c r="D33" s="3"/>
      <c r="E33" s="38">
        <v>0</v>
      </c>
      <c r="F33" s="38">
        <v>0</v>
      </c>
      <c r="G33" s="38">
        <v>0</v>
      </c>
      <c r="H33" s="38">
        <v>0</v>
      </c>
      <c r="I33" s="38">
        <v>0</v>
      </c>
      <c r="K33" s="38"/>
    </row>
    <row r="34" spans="1:11" ht="24.95" customHeight="1">
      <c r="A34" s="1"/>
      <c r="B34" s="20" t="s">
        <v>25</v>
      </c>
      <c r="C34" s="18"/>
      <c r="D34" s="3"/>
      <c r="E34" s="11">
        <v>476269</v>
      </c>
      <c r="F34" s="11">
        <v>-56882</v>
      </c>
      <c r="G34" s="11">
        <v>88474</v>
      </c>
      <c r="H34" s="11">
        <v>175433</v>
      </c>
      <c r="I34" s="11">
        <v>74715</v>
      </c>
      <c r="K34" s="11"/>
    </row>
    <row r="35" spans="1:11" ht="24.95" customHeight="1">
      <c r="A35" s="22" t="s">
        <v>32</v>
      </c>
      <c r="B35" s="22"/>
      <c r="C35" s="29"/>
      <c r="D35" s="29"/>
      <c r="E35" s="28">
        <f t="shared" ref="E35:I35" si="7">+E36+E37+E41+E50+E54+E55+E56</f>
        <v>890610</v>
      </c>
      <c r="F35" s="28">
        <f t="shared" si="7"/>
        <v>933330</v>
      </c>
      <c r="G35" s="28">
        <f t="shared" si="7"/>
        <v>480834</v>
      </c>
      <c r="H35" s="28">
        <f t="shared" si="7"/>
        <v>1024523.9999999999</v>
      </c>
      <c r="I35" s="28">
        <f t="shared" si="7"/>
        <v>533280.00000000047</v>
      </c>
      <c r="K35" s="28"/>
    </row>
    <row r="36" spans="1:11" ht="24.95" customHeight="1">
      <c r="A36" s="10"/>
      <c r="B36" s="8" t="s">
        <v>29</v>
      </c>
      <c r="C36" s="8"/>
      <c r="D36" s="8"/>
      <c r="E36" s="40">
        <v>0</v>
      </c>
      <c r="F36" s="40">
        <v>0</v>
      </c>
      <c r="G36" s="34">
        <v>0</v>
      </c>
      <c r="H36" s="34">
        <v>0</v>
      </c>
      <c r="I36" s="34">
        <v>0</v>
      </c>
      <c r="K36" s="34"/>
    </row>
    <row r="37" spans="1:11" ht="24.95" customHeight="1">
      <c r="A37" s="10"/>
      <c r="B37" s="8" t="s">
        <v>8</v>
      </c>
      <c r="C37" s="8"/>
      <c r="D37" s="8"/>
      <c r="E37" s="40">
        <v>0</v>
      </c>
      <c r="F37" s="38">
        <f t="shared" ref="F37:I37" si="8">SUM(F38:F40)</f>
        <v>0</v>
      </c>
      <c r="G37" s="38">
        <f t="shared" si="8"/>
        <v>0</v>
      </c>
      <c r="H37" s="38">
        <f t="shared" si="8"/>
        <v>0</v>
      </c>
      <c r="I37" s="38">
        <f t="shared" si="8"/>
        <v>0</v>
      </c>
      <c r="K37" s="38"/>
    </row>
    <row r="38" spans="1:11" ht="24.95" customHeight="1">
      <c r="A38" s="10"/>
      <c r="B38" s="10"/>
      <c r="C38" s="12" t="s">
        <v>9</v>
      </c>
      <c r="D38" s="8"/>
      <c r="E38" s="40">
        <v>0</v>
      </c>
      <c r="F38" s="40">
        <v>0</v>
      </c>
      <c r="G38" s="34">
        <v>0</v>
      </c>
      <c r="H38" s="34">
        <v>0</v>
      </c>
      <c r="I38" s="34">
        <v>0</v>
      </c>
      <c r="K38" s="34"/>
    </row>
    <row r="39" spans="1:11" ht="24.95" customHeight="1">
      <c r="A39" s="10"/>
      <c r="B39" s="10"/>
      <c r="C39" s="15" t="s">
        <v>10</v>
      </c>
      <c r="D39" s="8"/>
      <c r="E39" s="40">
        <v>0</v>
      </c>
      <c r="F39" s="40">
        <v>0</v>
      </c>
      <c r="G39" s="34">
        <v>0</v>
      </c>
      <c r="H39" s="34">
        <v>0</v>
      </c>
      <c r="I39" s="34">
        <v>0</v>
      </c>
      <c r="K39" s="34"/>
    </row>
    <row r="40" spans="1:11" ht="24.95" customHeight="1">
      <c r="A40" s="10"/>
      <c r="B40" s="10"/>
      <c r="C40" s="15" t="s">
        <v>11</v>
      </c>
      <c r="D40" s="8"/>
      <c r="E40" s="40">
        <v>0</v>
      </c>
      <c r="F40" s="40">
        <v>0</v>
      </c>
      <c r="G40" s="34">
        <v>0</v>
      </c>
      <c r="H40" s="34">
        <v>0</v>
      </c>
      <c r="I40" s="34">
        <v>0</v>
      </c>
      <c r="K40" s="34"/>
    </row>
    <row r="41" spans="1:11" ht="24.95" customHeight="1">
      <c r="A41" s="10"/>
      <c r="B41" s="9" t="s">
        <v>12</v>
      </c>
      <c r="C41" s="9"/>
      <c r="D41" s="8"/>
      <c r="E41" s="11">
        <f t="shared" ref="E41:G41" si="9">+E42+E45</f>
        <v>-8825</v>
      </c>
      <c r="F41" s="11">
        <f t="shared" si="9"/>
        <v>25813</v>
      </c>
      <c r="G41" s="11">
        <f t="shared" si="9"/>
        <v>61265</v>
      </c>
      <c r="H41" s="11">
        <f t="shared" ref="H41:I41" si="10">+H42+H45</f>
        <v>82945</v>
      </c>
      <c r="I41" s="11">
        <f t="shared" si="10"/>
        <v>-18729</v>
      </c>
      <c r="K41" s="11"/>
    </row>
    <row r="42" spans="1:11" ht="24.95" customHeight="1">
      <c r="A42" s="10"/>
      <c r="B42" s="10"/>
      <c r="C42" s="15" t="s">
        <v>13</v>
      </c>
      <c r="D42" s="8"/>
      <c r="E42" s="37">
        <f t="shared" ref="E42:G42" si="11">SUM(E43:E44)</f>
        <v>-5152</v>
      </c>
      <c r="F42" s="37">
        <f t="shared" si="11"/>
        <v>23504</v>
      </c>
      <c r="G42" s="37">
        <f t="shared" si="11"/>
        <v>14252</v>
      </c>
      <c r="H42" s="37">
        <f t="shared" ref="H42:I42" si="12">SUM(H43:H44)</f>
        <v>42051</v>
      </c>
      <c r="I42" s="37">
        <f t="shared" si="12"/>
        <v>-44454</v>
      </c>
      <c r="K42" s="37"/>
    </row>
    <row r="43" spans="1:11" ht="24.95" customHeight="1">
      <c r="A43" s="10"/>
      <c r="B43" s="10"/>
      <c r="C43" s="10"/>
      <c r="D43" s="14" t="s">
        <v>14</v>
      </c>
      <c r="E43" s="13">
        <v>-5152</v>
      </c>
      <c r="F43" s="13">
        <v>23504</v>
      </c>
      <c r="G43" s="13">
        <v>14252</v>
      </c>
      <c r="H43" s="13">
        <v>42051</v>
      </c>
      <c r="I43" s="13">
        <v>-44454</v>
      </c>
      <c r="K43" s="13"/>
    </row>
    <row r="44" spans="1:11" ht="24.95" customHeight="1">
      <c r="A44" s="10"/>
      <c r="B44" s="10"/>
      <c r="C44" s="10"/>
      <c r="D44" s="14" t="s">
        <v>15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K44" s="40"/>
    </row>
    <row r="45" spans="1:11" ht="24.95" customHeight="1">
      <c r="A45" s="10"/>
      <c r="B45" s="10"/>
      <c r="C45" s="15" t="s">
        <v>30</v>
      </c>
      <c r="D45" s="8"/>
      <c r="E45" s="37">
        <f t="shared" ref="E45:H45" si="13">SUM(E46:E49)</f>
        <v>-3673</v>
      </c>
      <c r="F45" s="37">
        <f t="shared" si="13"/>
        <v>2309</v>
      </c>
      <c r="G45" s="37">
        <f t="shared" si="13"/>
        <v>47013</v>
      </c>
      <c r="H45" s="37">
        <f t="shared" si="13"/>
        <v>40894</v>
      </c>
      <c r="I45" s="37">
        <f>SUM(I46:I49)</f>
        <v>25725</v>
      </c>
      <c r="K45" s="37"/>
    </row>
    <row r="46" spans="1:11" ht="24.95" customHeight="1">
      <c r="A46" s="10"/>
      <c r="B46" s="10"/>
      <c r="C46" s="10"/>
      <c r="D46" s="14" t="s">
        <v>16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K46" s="40"/>
    </row>
    <row r="47" spans="1:11" ht="24.95" customHeight="1">
      <c r="A47" s="10"/>
      <c r="B47" s="10"/>
      <c r="C47" s="10"/>
      <c r="D47" s="14" t="s">
        <v>17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K47" s="40"/>
    </row>
    <row r="48" spans="1:11" ht="24.95" customHeight="1">
      <c r="A48" s="10"/>
      <c r="B48" s="10"/>
      <c r="C48" s="10"/>
      <c r="D48" s="14" t="s">
        <v>18</v>
      </c>
      <c r="E48" s="13">
        <v>7950</v>
      </c>
      <c r="F48" s="41" t="s">
        <v>35</v>
      </c>
      <c r="G48" s="41" t="s">
        <v>35</v>
      </c>
      <c r="H48" s="41" t="s">
        <v>35</v>
      </c>
      <c r="I48" s="41" t="s">
        <v>35</v>
      </c>
      <c r="K48" s="41"/>
    </row>
    <row r="49" spans="1:11" ht="24.95" customHeight="1">
      <c r="A49" s="16"/>
      <c r="B49" s="16"/>
      <c r="C49" s="10"/>
      <c r="D49" s="14" t="s">
        <v>19</v>
      </c>
      <c r="E49" s="13">
        <v>-11623</v>
      </c>
      <c r="F49" s="13">
        <v>2309</v>
      </c>
      <c r="G49" s="13">
        <v>47013</v>
      </c>
      <c r="H49" s="13">
        <v>40894</v>
      </c>
      <c r="I49" s="13">
        <v>25725</v>
      </c>
      <c r="K49" s="13"/>
    </row>
    <row r="50" spans="1:11" ht="24.95" customHeight="1">
      <c r="A50" s="10"/>
      <c r="B50" s="9" t="s">
        <v>20</v>
      </c>
      <c r="C50" s="9"/>
      <c r="D50" s="8"/>
      <c r="E50" s="11">
        <f t="shared" ref="E50:I50" si="14">SUM(E51:E53)</f>
        <v>49842</v>
      </c>
      <c r="F50" s="11">
        <f t="shared" si="14"/>
        <v>201568</v>
      </c>
      <c r="G50" s="11">
        <f t="shared" si="14"/>
        <v>168044</v>
      </c>
      <c r="H50" s="11">
        <f t="shared" si="14"/>
        <v>-1700</v>
      </c>
      <c r="I50" s="11">
        <f t="shared" si="14"/>
        <v>26063</v>
      </c>
      <c r="K50" s="11"/>
    </row>
    <row r="51" spans="1:11" ht="24.95" customHeight="1">
      <c r="A51" s="10"/>
      <c r="B51" s="10"/>
      <c r="C51" s="14" t="s">
        <v>21</v>
      </c>
      <c r="D51" s="8"/>
      <c r="E51" s="40">
        <v>0</v>
      </c>
      <c r="F51" s="40">
        <v>0</v>
      </c>
      <c r="G51" s="40">
        <v>0</v>
      </c>
      <c r="H51" s="40">
        <v>0</v>
      </c>
      <c r="I51" s="40">
        <v>0</v>
      </c>
      <c r="K51" s="40"/>
    </row>
    <row r="52" spans="1:11" ht="24.95" customHeight="1">
      <c r="A52" s="10"/>
      <c r="B52" s="10"/>
      <c r="C52" s="14" t="s">
        <v>22</v>
      </c>
      <c r="D52" s="8"/>
      <c r="E52" s="40">
        <v>0</v>
      </c>
      <c r="F52" s="40">
        <v>0</v>
      </c>
      <c r="G52" s="40">
        <v>0</v>
      </c>
      <c r="H52" s="40">
        <v>0</v>
      </c>
      <c r="I52" s="40">
        <v>0</v>
      </c>
      <c r="K52" s="40"/>
    </row>
    <row r="53" spans="1:11" ht="24.95" customHeight="1">
      <c r="A53" s="17"/>
      <c r="B53" s="17"/>
      <c r="C53" s="14" t="s">
        <v>23</v>
      </c>
      <c r="D53" s="8"/>
      <c r="E53" s="13">
        <v>49842</v>
      </c>
      <c r="F53" s="13">
        <v>201568</v>
      </c>
      <c r="G53" s="13">
        <v>168044</v>
      </c>
      <c r="H53" s="13">
        <v>-1700</v>
      </c>
      <c r="I53" s="13">
        <v>26063</v>
      </c>
      <c r="K53" s="13"/>
    </row>
    <row r="54" spans="1:11" ht="24.95" customHeight="1">
      <c r="A54" s="10"/>
      <c r="B54" s="9" t="s">
        <v>33</v>
      </c>
      <c r="C54" s="18"/>
      <c r="D54" s="3"/>
      <c r="E54" s="11">
        <v>2375</v>
      </c>
      <c r="F54" s="11">
        <v>415694</v>
      </c>
      <c r="G54" s="11">
        <v>293146</v>
      </c>
      <c r="H54" s="11">
        <v>549271.99999999988</v>
      </c>
      <c r="I54" s="11">
        <v>354195.00000000047</v>
      </c>
      <c r="K54" s="11"/>
    </row>
    <row r="55" spans="1:11" ht="24.95" customHeight="1">
      <c r="A55" s="10"/>
      <c r="B55" s="19" t="s">
        <v>24</v>
      </c>
      <c r="C55" s="18"/>
      <c r="D55" s="3"/>
      <c r="E55" s="11">
        <v>141569</v>
      </c>
      <c r="F55" s="11">
        <v>88824</v>
      </c>
      <c r="G55" s="11">
        <v>58802</v>
      </c>
      <c r="H55" s="11">
        <v>332287</v>
      </c>
      <c r="I55" s="11">
        <v>207182</v>
      </c>
      <c r="K55" s="11"/>
    </row>
    <row r="56" spans="1:11" ht="24.95" customHeight="1">
      <c r="A56" s="10"/>
      <c r="B56" s="20" t="s">
        <v>26</v>
      </c>
      <c r="C56" s="18"/>
      <c r="D56" s="3"/>
      <c r="E56" s="11">
        <v>705649</v>
      </c>
      <c r="F56" s="11">
        <v>201431</v>
      </c>
      <c r="G56" s="11">
        <v>-100423</v>
      </c>
      <c r="H56" s="11">
        <v>61720</v>
      </c>
      <c r="I56" s="11">
        <v>-35431</v>
      </c>
      <c r="K56" s="11"/>
    </row>
    <row r="57" spans="1:11" ht="24.95" customHeight="1">
      <c r="A57" s="30" t="s">
        <v>34</v>
      </c>
      <c r="B57" s="30"/>
      <c r="C57" s="31"/>
      <c r="D57" s="31"/>
      <c r="E57" s="32">
        <f>E13-E35</f>
        <v>41580</v>
      </c>
      <c r="F57" s="32">
        <f>F13-F35</f>
        <v>256267</v>
      </c>
      <c r="G57" s="32">
        <f>G13-G35</f>
        <v>-198446</v>
      </c>
      <c r="H57" s="32">
        <f>H13-H35</f>
        <v>470943.00000000012</v>
      </c>
      <c r="I57" s="32">
        <f>I13-I35</f>
        <v>-22665.000000000466</v>
      </c>
      <c r="K57" s="32"/>
    </row>
    <row r="58" spans="1:11" s="14" customFormat="1" ht="30" customHeight="1">
      <c r="A58" s="14" t="s">
        <v>28</v>
      </c>
      <c r="E58" s="33">
        <f>E11-E57</f>
        <v>0</v>
      </c>
      <c r="F58" s="33">
        <f>F11-F57</f>
        <v>0</v>
      </c>
      <c r="G58" s="33">
        <f>G11-G57</f>
        <v>0</v>
      </c>
      <c r="H58" s="33">
        <f>H11-H57</f>
        <v>0</v>
      </c>
      <c r="I58" s="33">
        <f>I11-I57</f>
        <v>4.6566128730773926E-10</v>
      </c>
      <c r="K58" s="33"/>
    </row>
    <row r="59" spans="1:11" ht="24.95" customHeight="1"/>
    <row r="60" spans="1:11" ht="24.95" customHeight="1"/>
    <row r="61" spans="1:11" ht="24.95" customHeight="1"/>
    <row r="62" spans="1:11" ht="24.95" customHeight="1"/>
    <row r="63" spans="1:11" ht="24.95" customHeight="1"/>
    <row r="64" spans="1:11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  <row r="74" ht="24.95" customHeight="1"/>
    <row r="75" ht="24.95" customHeight="1"/>
    <row r="76" ht="24.95" customHeight="1"/>
    <row r="77" ht="24.95" customHeight="1"/>
    <row r="78" ht="24.95" customHeight="1"/>
    <row r="79" ht="24.95" customHeight="1"/>
    <row r="80" ht="24.95" customHeight="1"/>
    <row r="81" ht="24.95" customHeight="1"/>
    <row r="82" ht="24.95" customHeight="1"/>
    <row r="83" ht="24.95" customHeight="1"/>
    <row r="84" ht="24.95" customHeight="1"/>
    <row r="85" ht="24.95" customHeight="1"/>
    <row r="86" ht="24.95" customHeight="1"/>
    <row r="87" ht="24.95" customHeight="1"/>
    <row r="88" ht="24.95" customHeight="1"/>
    <row r="89" ht="24.95" customHeight="1"/>
    <row r="90" ht="24.95" customHeight="1"/>
    <row r="91" ht="24.95" customHeight="1"/>
    <row r="92" ht="24.95" customHeight="1"/>
    <row r="93" ht="24.95" customHeight="1"/>
    <row r="94" ht="24.95" customHeight="1"/>
    <row r="95" ht="24.95" customHeight="1"/>
    <row r="96" ht="24.95" customHeight="1"/>
    <row r="97" ht="24.95" customHeight="1"/>
    <row r="98" ht="24.95" customHeight="1"/>
    <row r="99" ht="24.95" customHeight="1"/>
    <row r="100" ht="24.95" customHeight="1"/>
    <row r="101" ht="24.95" customHeight="1"/>
    <row r="102" ht="24.95" customHeight="1"/>
    <row r="103" ht="24.95" customHeight="1"/>
    <row r="104" ht="24.95" customHeight="1"/>
    <row r="105" ht="24.95" customHeight="1"/>
    <row r="106" ht="24.95" customHeight="1"/>
    <row r="107" ht="24.95" customHeight="1"/>
    <row r="108" ht="24.95" customHeight="1"/>
    <row r="109" ht="24.95" customHeight="1"/>
    <row r="110" ht="24.95" customHeight="1"/>
    <row r="111" ht="24.95" customHeight="1"/>
    <row r="112" ht="24.95" customHeight="1"/>
    <row r="113" ht="24.95" customHeight="1"/>
    <row r="114" ht="24.95" customHeight="1"/>
    <row r="115" ht="24.95" customHeight="1"/>
    <row r="116" ht="24.95" customHeight="1"/>
    <row r="117" ht="24.95" customHeight="1"/>
  </sheetData>
  <mergeCells count="3">
    <mergeCell ref="A3:I3"/>
    <mergeCell ref="A1:I1"/>
    <mergeCell ref="A5:D5"/>
  </mergeCells>
  <phoneticPr fontId="5" type="noConversion"/>
  <printOptions horizontalCentered="1"/>
  <pageMargins left="0.98425196850393704" right="0.39370078740157499" top="0.78740157480314998" bottom="0.39370078740157499" header="0" footer="0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LiteOS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Udomsuk Khieopong</cp:lastModifiedBy>
  <cp:lastPrinted>2017-02-08T10:36:13Z</cp:lastPrinted>
  <dcterms:created xsi:type="dcterms:W3CDTF">2009-03-21T10:57:44Z</dcterms:created>
  <dcterms:modified xsi:type="dcterms:W3CDTF">2017-02-21T10:31:30Z</dcterms:modified>
</cp:coreProperties>
</file>